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de pointag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<sst xmlns="http://schemas.openxmlformats.org/spreadsheetml/2006/main" count="40" uniqueCount="40">
  <si>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Feuille de pointage hebdomadaire</t>
  </si>
  <si>
    <t xml:space="preserve">Modèle WhySoft Group · relevé quotidien des heures et récapitulatif hebdomadaire (art. D3171-8 du Code du travail)</t>
  </si>
  <si>
    <t xml:space="preserve">Entreprise</t>
  </si>
  <si>
    <t xml:space="preserve">Entreprise exemple</t>
  </si>
  <si>
    <t xml:space="preserve">Salarié</t>
  </si>
  <si>
    <t xml:space="preserve">Prénom NOM</t>
  </si>
  <si>
    <t xml:space="preserve">Semaine du (lundi)</t>
  </si>
  <si>
    <t xml:space="preserve">Horaire contractuel hebdomadaire (h)</t>
  </si>
  <si>
    <t xml:space="preserve">Jour</t>
  </si>
  <si>
    <t xml:space="preserve">Date</t>
  </si>
  <si>
    <t xml:space="preserve">Chantier / affaire</t>
  </si>
  <si>
    <t xml:space="preserve">Début matin</t>
  </si>
  <si>
    <t xml:space="preserve">Fin matin</t>
  </si>
  <si>
    <t xml:space="preserve">Début après-midi</t>
  </si>
  <si>
    <t xml:space="preserve">Fin après-midi</t>
  </si>
  <si>
    <t xml:space="preserve">Heures travaillées</t>
  </si>
  <si>
    <t xml:space="preserve">Trajet (h, hors temps de travail)</t>
  </si>
  <si>
    <t xml:space="preserve">Panier (O/N)</t>
  </si>
  <si>
    <t xml:space="preserve">Observations</t>
  </si>
  <si>
    <t xml:space="preserve">Lundi</t>
  </si>
  <si>
    <t xml:space="preserve">Affaire 2026-114 · Rénovation école</t>
  </si>
  <si>
    <t xml:space="preserve">O</t>
  </si>
  <si>
    <t xml:space="preserve">Ligne d'exemple : à remplacer</t>
  </si>
  <si>
    <t xml:space="preserve">Mardi</t>
  </si>
  <si>
    <t xml:space="preserve">Mercredi</t>
  </si>
  <si>
    <t xml:space="preserve">Jeudi</t>
  </si>
  <si>
    <t xml:space="preserve">Vendredi</t>
  </si>
  <si>
    <t xml:space="preserve">Samedi</t>
  </si>
  <si>
    <t xml:space="preserve">Dimanche</t>
  </si>
  <si>
    <t xml:space="preserve">Total semaine</t>
  </si>
  <si>
    <t xml:space="preserve">Heures au-delà de l'horaire contractuel</t>
  </si>
  <si>
    <t xml:space="preserve">Signature du salarié (date) :</t>
  </si>
  <si>
    <t xml:space="preserve">Visa du responsable (date) :</t>
  </si>
  <si>
    <t xml:space="preserve">Mode d'emploi</t>
  </si>
  <si>
    <t xml:space="preserve">1. Remplissez uniquement les cellules sur fond orangé clair ; les heures et les totaux se calculent seuls.</t>
  </si>
  <si>
    <t xml:space="preserve">2. Saisissez les heures réellement faites, le jour même : une feuille remplie à l'avance puis corrigée n'est pas un décompte conforme (CAA Nantes, 31 mai 2022, n° 21NT00309).</t>
  </si>
  <si>
    <t xml:space="preserve">3. Indiquez le chantier ou l'affaire sur chaque ligne : c'est ce qui permet de connaître le coût réel de chaque affaire.</t>
  </si>
  <si>
    <t xml:space="preserve">4. Le trajet est noté à part : selon les cas, il ouvre droit à une indemnité sans être du temps de travail effectif.</t>
  </si>
  <si>
    <t xml:space="preserve">5. Conservez les feuilles au moins 1 an pour l'inspection du travail (art. D3171-16) et, par prudence, 3 ans (prescription des salaires, art. L3245-1).</t>
  </si>
  <si>
    <t xml:space="preserve">6. Ce modèle est fourni à titre indicatif ; vérifiez les règles de votre convention collective. Pour vous passer du papier : www.why.eu/application-pointeuse-horaire/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</si>
</sst>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hh:mm"/>
    <numFmt numFmtId="167" formatCode="0.00"/>
    <numFmt numFmtId="168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00000"/>
      <name val="Arial"/>
      <family val="0"/>
      <charset val="1"/>
    </font>
    <font>
      <i val="true"/>
      <sz val="9"/>
      <color rgb="FF5D574B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2"/>
      <charset val="1"/>
    </font>
    <font>
      <b val="true"/>
      <sz val="11"/>
      <color rgb="FF700000"/>
      <name val="Arial"/>
      <family val="0"/>
      <charset val="1"/>
    </font>
    <font>
      <sz val="10"/>
      <color rgb="FF211C1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E9"/>
        <bgColor rgb="FFF5F0DD"/>
      </patternFill>
    </fill>
    <fill>
      <patternFill patternType="solid">
        <fgColor rgb="FF700000"/>
        <bgColor rgb="FF800000"/>
      </patternFill>
    </fill>
    <fill>
      <patternFill patternType="solid">
        <fgColor rgb="FFF5F0DD"/>
        <bgColor rgb="FFFFF6E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8E0CC"/>
      </left>
      <right style="thin">
        <color rgb="FFE8E0CC"/>
      </right>
      <top style="thin">
        <color rgb="FFE8E0CC"/>
      </top>
      <bottom style="thin">
        <color rgb="FFE8E0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5F0DD"/>
      <rgbColor rgb="FF99CCFF"/>
      <rgbColor rgb="FFFF99CC"/>
      <rgbColor rgb="FFCC99FF"/>
      <rgbColor rgb="FFE8E0CC"/>
      <rgbColor rgb="FF3366FF"/>
      <rgbColor rgb="FF33CCCC"/>
      <rgbColor rgb="FF99CC00"/>
      <rgbColor rgb="FFFFCC00"/>
      <rgbColor rgb="FFFF9900"/>
      <rgbColor rgb="FFFF6600"/>
      <rgbColor rgb="FF5D574B"/>
      <rgbColor rgb="FF969696"/>
      <rgbColor rgb="FF003366"/>
      <rgbColor rgb="FF339966"/>
      <rgbColor rgb="FF003300"/>
      <rgbColor rgb="FF211C14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32"/>
    <col collapsed="false" customWidth="true" hidden="false" outlineLevel="0" max="5" min="4" style="0" width="11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4" t="s">
        <v>3</v>
      </c>
    </row>
    <row r="5" customFormat="false" ht="15" hidden="false" customHeight="false" outlineLevel="0" collapsed="false">
      <c r="A5" s="3" t="s">
        <v>4</v>
      </c>
      <c r="C5" s="4" t="s">
        <v>5</v>
      </c>
    </row>
    <row r="6" customFormat="false" ht="15" hidden="false" customHeight="false" outlineLevel="0" collapsed="false">
      <c r="A6" s="3" t="s">
        <v>6</v>
      </c>
      <c r="C6" s="5" t="n">
        <v>46321</v>
      </c>
    </row>
    <row r="7" customFormat="false" ht="15" hidden="false" customHeight="false" outlineLevel="0" collapsed="false">
      <c r="A7" s="3" t="s">
        <v>7</v>
      </c>
      <c r="C7" s="4" t="n">
        <v>35</v>
      </c>
    </row>
    <row r="9" customFormat="false" ht="33.75" hidden="false" customHeight="true" outlineLevel="0" collapsed="false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  <c r="H9" s="6" t="s">
        <v>15</v>
      </c>
      <c r="I9" s="6" t="s">
        <v>16</v>
      </c>
      <c r="J9" s="6" t="s">
        <v>17</v>
      </c>
      <c r="K9" s="6" t="s">
        <v>18</v>
      </c>
    </row>
    <row r="10" customFormat="false" ht="15" hidden="false" customHeight="false" outlineLevel="0" collapsed="false">
      <c r="A10" s="7" t="s">
        <v>19</v>
      </c>
      <c r="B10" s="8" t="n">
        <f aca="false">$C$6+0</f>
        <v>46321</v>
      </c>
      <c r="C10" s="9" t="s">
        <v>20</v>
      </c>
      <c r="D10" s="10" t="n">
        <v>0.3125</v>
      </c>
      <c r="E10" s="10" t="n">
        <v>0.5</v>
      </c>
      <c r="F10" s="10" t="n">
        <v>0.541666666666667</v>
      </c>
      <c r="G10" s="10" t="n">
        <v>0.6875</v>
      </c>
      <c r="H10" s="11" t="n">
        <f aca="false">IF(COUNT(D10:G10)=0,"",ROUND(((IF(AND(D10&lt;&gt;"",E10&lt;&gt;""),E10-D10,0))+(IF(AND(F10&lt;&gt;"",G10&lt;&gt;""),G10-F10,0)))*24,2))</f>
        <v>8</v>
      </c>
      <c r="I10" s="9" t="n">
        <v>0.75</v>
      </c>
      <c r="J10" s="9" t="s">
        <v>21</v>
      </c>
      <c r="K10" s="9" t="s">
        <v>22</v>
      </c>
    </row>
    <row r="11" customFormat="false" ht="15" hidden="false" customHeight="false" outlineLevel="0" collapsed="false">
      <c r="A11" s="7" t="s">
        <v>23</v>
      </c>
      <c r="B11" s="8" t="n">
        <f aca="false">$C$6+1</f>
        <v>46322</v>
      </c>
      <c r="C11" s="9"/>
      <c r="D11" s="10"/>
      <c r="E11" s="10"/>
      <c r="F11" s="10"/>
      <c r="G11" s="10"/>
      <c r="H11" s="11" t="str">
        <f aca="false">IF(COUNT(D11:G11)=0,"",ROUND(((IF(AND(D11&lt;&gt;"",E11&lt;&gt;""),E11-D11,0))+(IF(AND(F11&lt;&gt;"",G11&lt;&gt;""),G11-F11,0)))*24,2))</f>
        <v/>
      </c>
      <c r="I11" s="9"/>
      <c r="J11" s="9"/>
      <c r="K11" s="9"/>
    </row>
    <row r="12" customFormat="false" ht="15" hidden="false" customHeight="false" outlineLevel="0" collapsed="false">
      <c r="A12" s="7" t="s">
        <v>24</v>
      </c>
      <c r="B12" s="8" t="n">
        <f aca="false">$C$6+2</f>
        <v>46323</v>
      </c>
      <c r="C12" s="9"/>
      <c r="D12" s="10"/>
      <c r="E12" s="10"/>
      <c r="F12" s="10"/>
      <c r="G12" s="10"/>
      <c r="H12" s="11" t="str">
        <f aca="false">IF(COUNT(D12:G12)=0,"",ROUND(((IF(AND(D12&lt;&gt;"",E12&lt;&gt;""),E12-D12,0))+(IF(AND(F12&lt;&gt;"",G12&lt;&gt;""),G12-F12,0)))*24,2))</f>
        <v/>
      </c>
      <c r="I12" s="9"/>
      <c r="J12" s="9"/>
      <c r="K12" s="9"/>
    </row>
    <row r="13" customFormat="false" ht="15" hidden="false" customHeight="false" outlineLevel="0" collapsed="false">
      <c r="A13" s="7" t="s">
        <v>25</v>
      </c>
      <c r="B13" s="8" t="n">
        <f aca="false">$C$6+3</f>
        <v>46324</v>
      </c>
      <c r="C13" s="9"/>
      <c r="D13" s="10"/>
      <c r="E13" s="10"/>
      <c r="F13" s="10"/>
      <c r="G13" s="10"/>
      <c r="H13" s="11" t="str">
        <f aca="false">IF(COUNT(D13:G13)=0,"",ROUND(((IF(AND(D13&lt;&gt;"",E13&lt;&gt;""),E13-D13,0))+(IF(AND(F13&lt;&gt;"",G13&lt;&gt;""),G13-F13,0)))*24,2))</f>
        <v/>
      </c>
      <c r="I13" s="9"/>
      <c r="J13" s="9"/>
      <c r="K13" s="9"/>
    </row>
    <row r="14" customFormat="false" ht="15" hidden="false" customHeight="false" outlineLevel="0" collapsed="false">
      <c r="A14" s="7" t="s">
        <v>26</v>
      </c>
      <c r="B14" s="8" t="n">
        <f aca="false">$C$6+4</f>
        <v>46325</v>
      </c>
      <c r="C14" s="9"/>
      <c r="D14" s="10"/>
      <c r="E14" s="10"/>
      <c r="F14" s="10"/>
      <c r="G14" s="10"/>
      <c r="H14" s="11" t="str">
        <f aca="false">IF(COUNT(D14:G14)=0,"",ROUND(((IF(AND(D14&lt;&gt;"",E14&lt;&gt;""),E14-D14,0))+(IF(AND(F14&lt;&gt;"",G14&lt;&gt;""),G14-F14,0)))*24,2))</f>
        <v/>
      </c>
      <c r="I14" s="9"/>
      <c r="J14" s="9"/>
      <c r="K14" s="9"/>
    </row>
    <row r="15" customFormat="false" ht="15" hidden="false" customHeight="false" outlineLevel="0" collapsed="false">
      <c r="A15" s="7" t="s">
        <v>27</v>
      </c>
      <c r="B15" s="8" t="n">
        <f aca="false">$C$6+5</f>
        <v>46326</v>
      </c>
      <c r="C15" s="9"/>
      <c r="D15" s="10"/>
      <c r="E15" s="10"/>
      <c r="F15" s="10"/>
      <c r="G15" s="10"/>
      <c r="H15" s="11" t="str">
        <f aca="false">IF(COUNT(D15:G15)=0,"",ROUND(((IF(AND(D15&lt;&gt;"",E15&lt;&gt;""),E15-D15,0))+(IF(AND(F15&lt;&gt;"",G15&lt;&gt;""),G15-F15,0)))*24,2))</f>
        <v/>
      </c>
      <c r="I15" s="9"/>
      <c r="J15" s="9"/>
      <c r="K15" s="9"/>
    </row>
    <row r="16" customFormat="false" ht="15" hidden="false" customHeight="false" outlineLevel="0" collapsed="false">
      <c r="A16" s="7" t="s">
        <v>28</v>
      </c>
      <c r="B16" s="8" t="n">
        <f aca="false">$C$6+6</f>
        <v>46327</v>
      </c>
      <c r="C16" s="9"/>
      <c r="D16" s="10"/>
      <c r="E16" s="10"/>
      <c r="F16" s="10"/>
      <c r="G16" s="10"/>
      <c r="H16" s="11" t="str">
        <f aca="false">IF(COUNT(D16:G16)=0,"",ROUND(((IF(AND(D16&lt;&gt;"",E16&lt;&gt;""),E16-D16,0))+(IF(AND(F16&lt;&gt;"",G16&lt;&gt;""),G16-F16,0)))*24,2))</f>
        <v/>
      </c>
      <c r="I16" s="9"/>
      <c r="J16" s="9"/>
      <c r="K16" s="9"/>
    </row>
    <row r="18" customFormat="false" ht="15" hidden="false" customHeight="false" outlineLevel="0" collapsed="false">
      <c r="A18" s="12" t="s">
        <v>29</v>
      </c>
      <c r="H18" s="13" t="n">
        <f aca="false">SUM(H10:H16)</f>
        <v>8</v>
      </c>
      <c r="I18" s="14" t="n">
        <f aca="false">SUM(I10:I16)</f>
        <v>0.75</v>
      </c>
      <c r="J18" s="15" t="n">
        <f aca="false">COUNTIF(J10:J16,"O")</f>
        <v>1</v>
      </c>
    </row>
    <row r="19" customFormat="false" ht="15" hidden="false" customHeight="false" outlineLevel="0" collapsed="false">
      <c r="A19" s="16" t="s">
        <v>30</v>
      </c>
      <c r="H19" s="17" t="n">
        <f aca="false">MAX(0,H18-$C$7)</f>
        <v>0</v>
      </c>
    </row>
    <row r="21" customFormat="false" ht="15" hidden="false" customHeight="false" outlineLevel="0" collapsed="false">
      <c r="A21" s="3" t="s">
        <v>31</v>
      </c>
      <c r="F21" s="3" t="s">
        <v>32</v>
      </c>
    </row>
    <row r="24" customFormat="false" ht="15" hidden="false" customHeight="false" outlineLevel="0" collapsed="false">
      <c r="A24" s="18" t="s">
        <v>33</v>
      </c>
    </row>
    <row r="25" customFormat="false" ht="15" hidden="false" customHeight="false" outlineLevel="0" collapsed="false">
      <c r="A25" s="19" t="s">
        <v>34</v>
      </c>
    </row>
    <row r="26" customFormat="false" ht="15" hidden="false" customHeight="false" outlineLevel="0" collapsed="false">
      <c r="A26" s="19" t="s">
        <v>35</v>
      </c>
    </row>
    <row r="27" customFormat="false" ht="15" hidden="false" customHeight="false" outlineLevel="0" collapsed="false">
      <c r="A27" s="19" t="s">
        <v>36</v>
      </c>
    </row>
    <row r="28" customFormat="false" ht="15" hidden="false" customHeight="false" outlineLevel="0" collapsed="false">
      <c r="A28" s="19" t="s">
        <v>37</v>
      </c>
    </row>
    <row r="29" customFormat="false" ht="15" hidden="false" customHeight="false" outlineLevel="0" collapsed="false">
      <c r="A29" s="19" t="s">
        <v>38</v>
      </c>
    </row>
    <row r="30" customFormat="false" ht="15" hidden="false" customHeight="false" outlineLevel="0" collapsed="false">
      <c r="A30" s="1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2026-10-11T15:20:51Z</dcterms:created>
  <dc:creator>openpyxl</dc:creator>
  <dc:description/>
  <dc:language>en-US</dc:language>
  <cp:lastModifiedBy/>
  <dcterms:modified xsi:type="dcterms:W3CDTF">2026-10-11T15:20:51Z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