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bliotheque" sheetId="1" state="visible" r:id="rId3"/>
    <sheet name="Chiffrage" sheetId="2" state="visible" r:id="rId4"/>
    <sheet name="Suivi affaire" sheetId="3" state="visible" r:id="rId5"/>
    <sheet name="Mode d'emploi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<sst xmlns="http://schemas.openxmlformats.org/spreadsheetml/2006/main" count="63" uniqueCount="57">
  <si>
    <t xml:space="preserve">Bibliothèque d'ouvrages — déboursés secs</t>
  </si>
  <si>
    <t xml:space="preserve">Code</t>
  </si>
  <si>
    <t xml:space="preserve">Désignation</t>
  </si>
  <si>
    <t xml:space="preserve">Unité</t>
  </si>
  <si>
    <t xml:space="preserve">Déboursé sec (€/unité)</t>
  </si>
  <si>
    <t xml:space="preserve">CLO-01</t>
  </si>
  <si>
    <t xml:space="preserve">Cloison placo BA13 sur ossature, fourni-posé</t>
  </si>
  <si>
    <t xml:space="preserve">m2</t>
  </si>
  <si>
    <t xml:space="preserve">PEI-01</t>
  </si>
  <si>
    <t xml:space="preserve">Peinture 2 couches murs intérieurs</t>
  </si>
  <si>
    <t xml:space="preserve">ELE-01</t>
  </si>
  <si>
    <t xml:space="preserve">Point lumineux simple allumage</t>
  </si>
  <si>
    <t xml:space="preserve">u</t>
  </si>
  <si>
    <t xml:space="preserve">Légende : cellules jaunes = à remplir. Les 3 premières lignes sont des exemples à remplacer. Le déboursé sec = coût direct (main-d'œuvre + matériaux + matériel), hors frais généraux et marge.</t>
  </si>
  <si>
    <t xml:space="preserve">Chiffrage de l'affaire</t>
  </si>
  <si>
    <t xml:space="preserve">Affaire :</t>
  </si>
  <si>
    <t xml:space="preserve">Réfection bureaux Dupont</t>
  </si>
  <si>
    <t xml:space="preserve">Frais généraux :</t>
  </si>
  <si>
    <t xml:space="preserve">Marge visée :</t>
  </si>
  <si>
    <t xml:space="preserve">Quantité</t>
  </si>
  <si>
    <t xml:space="preserve">DS unitaire (€)</t>
  </si>
  <si>
    <t xml:space="preserve">DS total (€)</t>
  </si>
  <si>
    <t xml:space="preserve">PV unitaire (€)</t>
  </si>
  <si>
    <t xml:space="preserve">PV total (€)</t>
  </si>
  <si>
    <t xml:space="preserve">Totaux :</t>
  </si>
  <si>
    <t xml:space="preserve">Saisissez un Code (colonne A) et une Quantité : désignation, unité et déboursé remontent de la Bibliothèque ; le prix de vente applique frais généraux puis marge. Lignes 6-7 : exemple à remplacer.</t>
  </si>
  <si>
    <t xml:space="preserve">Suivi de l'affaire — heures, achats, marge</t>
  </si>
  <si>
    <t xml:space="preserve">Synthèse</t>
  </si>
  <si>
    <t xml:space="preserve">Prix de vente (devis)</t>
  </si>
  <si>
    <t xml:space="preserve">Déboursé sec prévu (devis)</t>
  </si>
  <si>
    <t xml:space="preserve">Taux horaire moyen chargé (€/h)</t>
  </si>
  <si>
    <t xml:space="preserve">Heures prévues (h)</t>
  </si>
  <si>
    <t xml:space="preserve">Heures pointées (saisie par semaine)</t>
  </si>
  <si>
    <t xml:space="preserve">Achats commandés</t>
  </si>
  <si>
    <t xml:space="preserve">Semaine</t>
  </si>
  <si>
    <t xml:space="preserve">Heures</t>
  </si>
  <si>
    <t xml:space="preserve">Fournisseur / objet</t>
  </si>
  <si>
    <t xml:space="preserve">Montant (€ HT)</t>
  </si>
  <si>
    <t xml:space="preserve">S1</t>
  </si>
  <si>
    <t xml:space="preserve">Négoce — placo + rails</t>
  </si>
  <si>
    <t xml:space="preserve">Total pointé (h)</t>
  </si>
  <si>
    <t xml:space="preserve">Total achats</t>
  </si>
  <si>
    <t xml:space="preserve">Écarts et marge estimée</t>
  </si>
  <si>
    <t xml:space="preserve">Écart heures (pointé − prévu)</t>
  </si>
  <si>
    <t xml:space="preserve">Coût main-d'œuvre pointée (€)</t>
  </si>
  <si>
    <t xml:space="preserve">Coût total engagé (MO + achats) (€)</t>
  </si>
  <si>
    <t xml:space="preserve">Marge estimée à date (€)</t>
  </si>
  <si>
    <t xml:space="preserve">Cellules jaunes = saisie (taux horaire, heures prévues, heures par semaine, achats). Le reste se calcule. S1 et la 1re ligne d'achat sont des exemples.</t>
  </si>
  <si>
    <t xml:space="preserve">Classeur chiffrage &amp; suivi d'affaire — mode d'emploi</t>
  </si>
  <si>
    <t xml:space="preserve">1. Onglet « Bibliotheque » : constituez votre bibliothèque d'ouvrages avec leur déboursé sec (coût direct unitaire). Trois exemples sont fournis, remplacez-les.</t>
  </si>
  <si>
    <t xml:space="preserve">2. Onglet « Chiffrage » : nommez l'affaire, réglez frais généraux et marge, puis saisissez code + quantité par ligne : le prix de vente se calcule (DS × (1+FG) × (1+marge)).</t>
  </si>
  <si>
    <t xml:space="preserve">3. Pour une nouvelle affaire : copiez le fichier entier et repartez de l'onglet Chiffrage — c'est la méthode classique « un classeur par affaire ».</t>
  </si>
  <si>
    <t xml:space="preserve">4. Onglet « Suivi affaire » : saisissez le taux horaire chargé, les heures prévues, puis chaque semaine les heures pointées et les commandes d'achat : écarts et marge estimée se calculent.</t>
  </si>
  <si>
    <t xml:space="preserve">5. Aucune macro : rien à activer, compatible Excel et LibreOffice.</t>
  </si>
  <si>
    <t xml:space="preserve">Les limites de ce système sont celles de tout classeur : un utilisateur à la fois, des copies par affaire qui divergent de la bibliothèque, des formules fragiles, et aucune facture électronique.</t>
  </si>
  <si>
    <t xml:space="preserve">Quand ces limites se font sentir, la suite logique s'appelle un ERP : l'article qui accompagne ce classeur explique comment WHY Manager BTP reprend exactement ces gestes — bibliothèques, devis, pointages, achats, bilan d'affaire.</t>
  </si>
  <si>
    <t xml:space="preserve">Modèle proposé par WhySoft Group — éditeur français de logiciels de gestion — https://www.why.eu/</t>
  </si>
</sst>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52"/>
    <col collapsed="false" customWidth="true" hidden="false" outlineLevel="0" max="3" min="3" style="0" width="8"/>
    <col collapsed="false" customWidth="true" hidden="false" outlineLevel="0" max="4" min="4" style="0" width="20"/>
  </cols>
  <sheetData>
    <row r="1" customFormat="false" ht="17.3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</row>
    <row r="4" customFormat="false" ht="15" hidden="false" customHeight="false" outlineLevel="0" collapsed="false">
      <c r="A4" s="3" t="s">
        <v>5</v>
      </c>
      <c r="B4" s="3" t="s">
        <v>6</v>
      </c>
      <c r="C4" s="3" t="s">
        <v>7</v>
      </c>
      <c r="D4" s="4" t="n">
        <v>28.5</v>
      </c>
    </row>
    <row r="5" customFormat="false" ht="15" hidden="false" customHeight="false" outlineLevel="0" collapsed="false">
      <c r="A5" s="3" t="s">
        <v>8</v>
      </c>
      <c r="B5" s="3" t="s">
        <v>9</v>
      </c>
      <c r="C5" s="3" t="s">
        <v>7</v>
      </c>
      <c r="D5" s="4" t="n">
        <v>9.8</v>
      </c>
    </row>
    <row r="6" customFormat="false" ht="15" hidden="false" customHeight="false" outlineLevel="0" collapsed="false">
      <c r="A6" s="3" t="s">
        <v>10</v>
      </c>
      <c r="B6" s="3" t="s">
        <v>11</v>
      </c>
      <c r="C6" s="3" t="s">
        <v>12</v>
      </c>
      <c r="D6" s="4" t="n">
        <v>62</v>
      </c>
    </row>
    <row r="7" customFormat="false" ht="15" hidden="false" customHeight="false" outlineLevel="0" collapsed="false">
      <c r="A7" s="5"/>
      <c r="B7" s="5"/>
      <c r="C7" s="5"/>
      <c r="D7" s="6"/>
    </row>
    <row r="8" customFormat="false" ht="15" hidden="false" customHeight="false" outlineLevel="0" collapsed="false">
      <c r="A8" s="5"/>
      <c r="B8" s="5"/>
      <c r="C8" s="5"/>
      <c r="D8" s="6"/>
    </row>
    <row r="9" customFormat="false" ht="15" hidden="false" customHeight="false" outlineLevel="0" collapsed="false">
      <c r="A9" s="5"/>
      <c r="B9" s="5"/>
      <c r="C9" s="5"/>
      <c r="D9" s="6"/>
    </row>
    <row r="10" customFormat="false" ht="15" hidden="false" customHeight="false" outlineLevel="0" collapsed="false">
      <c r="A10" s="5"/>
      <c r="B10" s="5"/>
      <c r="C10" s="5"/>
      <c r="D10" s="6"/>
    </row>
    <row r="11" customFormat="false" ht="15" hidden="false" customHeight="false" outlineLevel="0" collapsed="false">
      <c r="A11" s="5"/>
      <c r="B11" s="5"/>
      <c r="C11" s="5"/>
      <c r="D11" s="6"/>
    </row>
    <row r="12" customFormat="false" ht="15" hidden="false" customHeight="false" outlineLevel="0" collapsed="false">
      <c r="A12" s="5"/>
      <c r="B12" s="5"/>
      <c r="C12" s="5"/>
      <c r="D12" s="6"/>
    </row>
    <row r="13" customFormat="false" ht="15" hidden="false" customHeight="false" outlineLevel="0" collapsed="false">
      <c r="A13" s="5"/>
      <c r="B13" s="5"/>
      <c r="C13" s="5"/>
      <c r="D13" s="6"/>
    </row>
    <row r="14" customFormat="false" ht="15" hidden="false" customHeight="false" outlineLevel="0" collapsed="false">
      <c r="A14" s="5"/>
      <c r="B14" s="5"/>
      <c r="C14" s="5"/>
      <c r="D14" s="6"/>
    </row>
    <row r="15" customFormat="false" ht="15" hidden="false" customHeight="false" outlineLevel="0" collapsed="false">
      <c r="A15" s="5"/>
      <c r="B15" s="5"/>
      <c r="C15" s="5"/>
      <c r="D15" s="6"/>
    </row>
    <row r="16" customFormat="false" ht="15" hidden="false" customHeight="false" outlineLevel="0" collapsed="false">
      <c r="A16" s="5"/>
      <c r="B16" s="5"/>
      <c r="C16" s="5"/>
      <c r="D16" s="6"/>
    </row>
    <row r="17" customFormat="false" ht="15" hidden="false" customHeight="false" outlineLevel="0" collapsed="false">
      <c r="A17" s="5"/>
      <c r="B17" s="5"/>
      <c r="C17" s="5"/>
      <c r="D17" s="6"/>
    </row>
    <row r="18" customFormat="false" ht="15" hidden="false" customHeight="false" outlineLevel="0" collapsed="false">
      <c r="A18" s="5"/>
      <c r="B18" s="5"/>
      <c r="C18" s="5"/>
      <c r="D18" s="6"/>
    </row>
    <row r="19" customFormat="false" ht="15" hidden="false" customHeight="false" outlineLevel="0" collapsed="false">
      <c r="A19" s="5"/>
      <c r="B19" s="5"/>
      <c r="C19" s="5"/>
      <c r="D19" s="6"/>
    </row>
    <row r="20" customFormat="false" ht="15" hidden="false" customHeight="false" outlineLevel="0" collapsed="false">
      <c r="A20" s="5"/>
      <c r="B20" s="5"/>
      <c r="C20" s="5"/>
      <c r="D20" s="6"/>
    </row>
    <row r="21" customFormat="false" ht="15" hidden="false" customHeight="false" outlineLevel="0" collapsed="false">
      <c r="A21" s="5"/>
      <c r="B21" s="5"/>
      <c r="C21" s="5"/>
      <c r="D21" s="6"/>
    </row>
    <row r="22" customFormat="false" ht="15" hidden="false" customHeight="false" outlineLevel="0" collapsed="false">
      <c r="A22" s="5"/>
      <c r="B22" s="5"/>
      <c r="C22" s="5"/>
      <c r="D22" s="6"/>
    </row>
    <row r="23" customFormat="false" ht="15" hidden="false" customHeight="false" outlineLevel="0" collapsed="false">
      <c r="A23" s="5"/>
      <c r="B23" s="5"/>
      <c r="C23" s="5"/>
      <c r="D23" s="6"/>
    </row>
    <row r="25" customFormat="false" ht="15" hidden="false" customHeight="false" outlineLevel="0" collapsed="false">
      <c r="A25" s="7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4"/>
    <col collapsed="false" customWidth="true" hidden="false" outlineLevel="0" max="3" min="3" style="0" width="8"/>
    <col collapsed="false" customWidth="true" hidden="false" outlineLevel="0" max="4" min="4" style="0" width="10"/>
    <col collapsed="false" customWidth="true" hidden="false" outlineLevel="0" max="5" min="5" style="0" width="14"/>
    <col collapsed="false" customWidth="true" hidden="false" outlineLevel="0" max="6" min="6" style="0" width="13"/>
    <col collapsed="false" customWidth="true" hidden="false" outlineLevel="0" max="7" min="7" style="0" width="14"/>
    <col collapsed="false" customWidth="true" hidden="false" outlineLevel="0" max="8" min="8" style="0" width="13"/>
  </cols>
  <sheetData>
    <row r="1" customFormat="false" ht="17.35" hidden="false" customHeight="false" outlineLevel="0" collapsed="false">
      <c r="A1" s="1" t="s">
        <v>14</v>
      </c>
    </row>
    <row r="2" customFormat="false" ht="15" hidden="false" customHeight="false" outlineLevel="0" collapsed="false">
      <c r="A2" s="8" t="s">
        <v>15</v>
      </c>
      <c r="B2" s="3" t="s">
        <v>16</v>
      </c>
      <c r="D2" s="8" t="s">
        <v>17</v>
      </c>
      <c r="E2" s="9" t="n">
        <v>0.15</v>
      </c>
    </row>
    <row r="3" customFormat="false" ht="15" hidden="false" customHeight="false" outlineLevel="0" collapsed="false">
      <c r="D3" s="8" t="s">
        <v>18</v>
      </c>
      <c r="E3" s="9" t="n">
        <v>0.2</v>
      </c>
    </row>
    <row r="5" customFormat="false" ht="15" hidden="false" customHeight="false" outlineLevel="0" collapsed="false">
      <c r="A5" s="2" t="s">
        <v>1</v>
      </c>
      <c r="B5" s="2" t="s">
        <v>2</v>
      </c>
      <c r="C5" s="2" t="s">
        <v>3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</row>
    <row r="6" customFormat="false" ht="15" hidden="false" customHeight="false" outlineLevel="0" collapsed="false">
      <c r="A6" s="3" t="s">
        <v>5</v>
      </c>
      <c r="B6" s="10" t="str">
        <f aca="false">IFERROR(INDEX(Bibliotheque!$B$4:$B$23,MATCH($A6,Bibliotheque!$A$4:$A$23,0)),"")</f>
        <v>Cloison placo BA13 sur ossature, fourni-posé</v>
      </c>
      <c r="C6" s="10" t="str">
        <f aca="false">IFERROR(INDEX(Bibliotheque!$C$4:$C$23,MATCH($A6,Bibliotheque!$A$4:$A$23,0)),"")</f>
        <v>m2</v>
      </c>
      <c r="D6" s="3" t="n">
        <v>45</v>
      </c>
      <c r="E6" s="11" t="n">
        <f aca="false">IFERROR(INDEX(Bibliotheque!$D$4:$D$23,MATCH($A6,Bibliotheque!$A$4:$A$23,0)),"")</f>
        <v>28.5</v>
      </c>
      <c r="F6" s="11" t="n">
        <f aca="false">IF(OR($A6="",$D6=""),"",$D6*$E6)</f>
        <v>1282.5</v>
      </c>
      <c r="G6" s="11" t="n">
        <f aca="false">IF($E6="","",$E6*(1+$E$2)*(1+$E$3))</f>
        <v>39.33</v>
      </c>
      <c r="H6" s="11" t="n">
        <f aca="false">IF(OR($D6="",$G6=""),"",$D6*$G6)</f>
        <v>1769.85</v>
      </c>
    </row>
    <row r="7" customFormat="false" ht="15" hidden="false" customHeight="false" outlineLevel="0" collapsed="false">
      <c r="A7" s="3" t="s">
        <v>8</v>
      </c>
      <c r="B7" s="10" t="str">
        <f aca="false">IFERROR(INDEX(Bibliotheque!$B$4:$B$23,MATCH($A7,Bibliotheque!$A$4:$A$23,0)),"")</f>
        <v>Peinture 2 couches murs intérieurs</v>
      </c>
      <c r="C7" s="10" t="str">
        <f aca="false">IFERROR(INDEX(Bibliotheque!$C$4:$C$23,MATCH($A7,Bibliotheque!$A$4:$A$23,0)),"")</f>
        <v>m2</v>
      </c>
      <c r="D7" s="3" t="n">
        <v>90</v>
      </c>
      <c r="E7" s="11" t="n">
        <f aca="false">IFERROR(INDEX(Bibliotheque!$D$4:$D$23,MATCH($A7,Bibliotheque!$A$4:$A$23,0)),"")</f>
        <v>9.8</v>
      </c>
      <c r="F7" s="11" t="n">
        <f aca="false">IF(OR($A7="",$D7=""),"",$D7*$E7)</f>
        <v>882</v>
      </c>
      <c r="G7" s="11" t="n">
        <f aca="false">IF($E7="","",$E7*(1+$E$2)*(1+$E$3))</f>
        <v>13.524</v>
      </c>
      <c r="H7" s="11" t="n">
        <f aca="false">IF(OR($D7="",$G7=""),"",$D7*$G7)</f>
        <v>1217.16</v>
      </c>
    </row>
    <row r="8" customFormat="false" ht="15" hidden="false" customHeight="false" outlineLevel="0" collapsed="false">
      <c r="A8" s="3"/>
      <c r="B8" s="10" t="str">
        <f aca="false">IFERROR(INDEX(Bibliotheque!$B$4:$B$23,MATCH($A8,Bibliotheque!$A$4:$A$23,0)),"")</f>
        <v/>
      </c>
      <c r="C8" s="10" t="str">
        <f aca="false">IFERROR(INDEX(Bibliotheque!$C$4:$C$23,MATCH($A8,Bibliotheque!$A$4:$A$23,0)),"")</f>
        <v/>
      </c>
      <c r="D8" s="3"/>
      <c r="E8" s="11" t="str">
        <f aca="false">IFERROR(INDEX(Bibliotheque!$D$4:$D$23,MATCH($A8,Bibliotheque!$A$4:$A$23,0)),"")</f>
        <v/>
      </c>
      <c r="F8" s="11" t="str">
        <f aca="false">IF(OR($A8="",$D8=""),"",$D8*$E8)</f>
        <v/>
      </c>
      <c r="G8" s="11" t="str">
        <f aca="false">IF($E8="","",$E8*(1+$E$2)*(1+$E$3))</f>
        <v/>
      </c>
      <c r="H8" s="11" t="str">
        <f aca="false">IF(OR($D8="",$G8=""),"",$D8*$G8)</f>
        <v/>
      </c>
    </row>
    <row r="9" customFormat="false" ht="15" hidden="false" customHeight="false" outlineLevel="0" collapsed="false">
      <c r="A9" s="3"/>
      <c r="B9" s="10" t="str">
        <f aca="false">IFERROR(INDEX(Bibliotheque!$B$4:$B$23,MATCH($A9,Bibliotheque!$A$4:$A$23,0)),"")</f>
        <v/>
      </c>
      <c r="C9" s="10" t="str">
        <f aca="false">IFERROR(INDEX(Bibliotheque!$C$4:$C$23,MATCH($A9,Bibliotheque!$A$4:$A$23,0)),"")</f>
        <v/>
      </c>
      <c r="D9" s="3"/>
      <c r="E9" s="11" t="str">
        <f aca="false">IFERROR(INDEX(Bibliotheque!$D$4:$D$23,MATCH($A9,Bibliotheque!$A$4:$A$23,0)),"")</f>
        <v/>
      </c>
      <c r="F9" s="11" t="str">
        <f aca="false">IF(OR($A9="",$D9=""),"",$D9*$E9)</f>
        <v/>
      </c>
      <c r="G9" s="11" t="str">
        <f aca="false">IF($E9="","",$E9*(1+$E$2)*(1+$E$3))</f>
        <v/>
      </c>
      <c r="H9" s="11" t="str">
        <f aca="false">IF(OR($D9="",$G9=""),"",$D9*$G9)</f>
        <v/>
      </c>
    </row>
    <row r="10" customFormat="false" ht="15" hidden="false" customHeight="false" outlineLevel="0" collapsed="false">
      <c r="A10" s="3"/>
      <c r="B10" s="10" t="str">
        <f aca="false">IFERROR(INDEX(Bibliotheque!$B$4:$B$23,MATCH($A10,Bibliotheque!$A$4:$A$23,0)),"")</f>
        <v/>
      </c>
      <c r="C10" s="10" t="str">
        <f aca="false">IFERROR(INDEX(Bibliotheque!$C$4:$C$23,MATCH($A10,Bibliotheque!$A$4:$A$23,0)),"")</f>
        <v/>
      </c>
      <c r="D10" s="3"/>
      <c r="E10" s="11" t="str">
        <f aca="false">IFERROR(INDEX(Bibliotheque!$D$4:$D$23,MATCH($A10,Bibliotheque!$A$4:$A$23,0)),"")</f>
        <v/>
      </c>
      <c r="F10" s="11" t="str">
        <f aca="false">IF(OR($A10="",$D10=""),"",$D10*$E10)</f>
        <v/>
      </c>
      <c r="G10" s="11" t="str">
        <f aca="false">IF($E10="","",$E10*(1+$E$2)*(1+$E$3))</f>
        <v/>
      </c>
      <c r="H10" s="11" t="str">
        <f aca="false">IF(OR($D10="",$G10=""),"",$D10*$G10)</f>
        <v/>
      </c>
    </row>
    <row r="11" customFormat="false" ht="15" hidden="false" customHeight="false" outlineLevel="0" collapsed="false">
      <c r="A11" s="3"/>
      <c r="B11" s="10" t="str">
        <f aca="false">IFERROR(INDEX(Bibliotheque!$B$4:$B$23,MATCH($A11,Bibliotheque!$A$4:$A$23,0)),"")</f>
        <v/>
      </c>
      <c r="C11" s="10" t="str">
        <f aca="false">IFERROR(INDEX(Bibliotheque!$C$4:$C$23,MATCH($A11,Bibliotheque!$A$4:$A$23,0)),"")</f>
        <v/>
      </c>
      <c r="D11" s="3"/>
      <c r="E11" s="11" t="str">
        <f aca="false">IFERROR(INDEX(Bibliotheque!$D$4:$D$23,MATCH($A11,Bibliotheque!$A$4:$A$23,0)),"")</f>
        <v/>
      </c>
      <c r="F11" s="11" t="str">
        <f aca="false">IF(OR($A11="",$D11=""),"",$D11*$E11)</f>
        <v/>
      </c>
      <c r="G11" s="11" t="str">
        <f aca="false">IF($E11="","",$E11*(1+$E$2)*(1+$E$3))</f>
        <v/>
      </c>
      <c r="H11" s="11" t="str">
        <f aca="false">IF(OR($D11="",$G11=""),"",$D11*$G11)</f>
        <v/>
      </c>
    </row>
    <row r="12" customFormat="false" ht="15" hidden="false" customHeight="false" outlineLevel="0" collapsed="false">
      <c r="A12" s="3"/>
      <c r="B12" s="10" t="str">
        <f aca="false">IFERROR(INDEX(Bibliotheque!$B$4:$B$23,MATCH($A12,Bibliotheque!$A$4:$A$23,0)),"")</f>
        <v/>
      </c>
      <c r="C12" s="10" t="str">
        <f aca="false">IFERROR(INDEX(Bibliotheque!$C$4:$C$23,MATCH($A12,Bibliotheque!$A$4:$A$23,0)),"")</f>
        <v/>
      </c>
      <c r="D12" s="3"/>
      <c r="E12" s="11" t="str">
        <f aca="false">IFERROR(INDEX(Bibliotheque!$D$4:$D$23,MATCH($A12,Bibliotheque!$A$4:$A$23,0)),"")</f>
        <v/>
      </c>
      <c r="F12" s="11" t="str">
        <f aca="false">IF(OR($A12="",$D12=""),"",$D12*$E12)</f>
        <v/>
      </c>
      <c r="G12" s="11" t="str">
        <f aca="false">IF($E12="","",$E12*(1+$E$2)*(1+$E$3))</f>
        <v/>
      </c>
      <c r="H12" s="11" t="str">
        <f aca="false">IF(OR($D12="",$G12=""),"",$D12*$G12)</f>
        <v/>
      </c>
    </row>
    <row r="13" customFormat="false" ht="15" hidden="false" customHeight="false" outlineLevel="0" collapsed="false">
      <c r="A13" s="3"/>
      <c r="B13" s="10" t="str">
        <f aca="false">IFERROR(INDEX(Bibliotheque!$B$4:$B$23,MATCH($A13,Bibliotheque!$A$4:$A$23,0)),"")</f>
        <v/>
      </c>
      <c r="C13" s="10" t="str">
        <f aca="false">IFERROR(INDEX(Bibliotheque!$C$4:$C$23,MATCH($A13,Bibliotheque!$A$4:$A$23,0)),"")</f>
        <v/>
      </c>
      <c r="D13" s="3"/>
      <c r="E13" s="11" t="str">
        <f aca="false">IFERROR(INDEX(Bibliotheque!$D$4:$D$23,MATCH($A13,Bibliotheque!$A$4:$A$23,0)),"")</f>
        <v/>
      </c>
      <c r="F13" s="11" t="str">
        <f aca="false">IF(OR($A13="",$D13=""),"",$D13*$E13)</f>
        <v/>
      </c>
      <c r="G13" s="11" t="str">
        <f aca="false">IF($E13="","",$E13*(1+$E$2)*(1+$E$3))</f>
        <v/>
      </c>
      <c r="H13" s="11" t="str">
        <f aca="false">IF(OR($D13="",$G13=""),"",$D13*$G13)</f>
        <v/>
      </c>
    </row>
    <row r="14" customFormat="false" ht="15" hidden="false" customHeight="false" outlineLevel="0" collapsed="false">
      <c r="A14" s="3"/>
      <c r="B14" s="10" t="str">
        <f aca="false">IFERROR(INDEX(Bibliotheque!$B$4:$B$23,MATCH($A14,Bibliotheque!$A$4:$A$23,0)),"")</f>
        <v/>
      </c>
      <c r="C14" s="10" t="str">
        <f aca="false">IFERROR(INDEX(Bibliotheque!$C$4:$C$23,MATCH($A14,Bibliotheque!$A$4:$A$23,0)),"")</f>
        <v/>
      </c>
      <c r="D14" s="3"/>
      <c r="E14" s="11" t="str">
        <f aca="false">IFERROR(INDEX(Bibliotheque!$D$4:$D$23,MATCH($A14,Bibliotheque!$A$4:$A$23,0)),"")</f>
        <v/>
      </c>
      <c r="F14" s="11" t="str">
        <f aca="false">IF(OR($A14="",$D14=""),"",$D14*$E14)</f>
        <v/>
      </c>
      <c r="G14" s="11" t="str">
        <f aca="false">IF($E14="","",$E14*(1+$E$2)*(1+$E$3))</f>
        <v/>
      </c>
      <c r="H14" s="11" t="str">
        <f aca="false">IF(OR($D14="",$G14=""),"",$D14*$G14)</f>
        <v/>
      </c>
    </row>
    <row r="15" customFormat="false" ht="15" hidden="false" customHeight="false" outlineLevel="0" collapsed="false">
      <c r="A15" s="3"/>
      <c r="B15" s="10" t="str">
        <f aca="false">IFERROR(INDEX(Bibliotheque!$B$4:$B$23,MATCH($A15,Bibliotheque!$A$4:$A$23,0)),"")</f>
        <v/>
      </c>
      <c r="C15" s="10" t="str">
        <f aca="false">IFERROR(INDEX(Bibliotheque!$C$4:$C$23,MATCH($A15,Bibliotheque!$A$4:$A$23,0)),"")</f>
        <v/>
      </c>
      <c r="D15" s="3"/>
      <c r="E15" s="11" t="str">
        <f aca="false">IFERROR(INDEX(Bibliotheque!$D$4:$D$23,MATCH($A15,Bibliotheque!$A$4:$A$23,0)),"")</f>
        <v/>
      </c>
      <c r="F15" s="11" t="str">
        <f aca="false">IF(OR($A15="",$D15=""),"",$D15*$E15)</f>
        <v/>
      </c>
      <c r="G15" s="11" t="str">
        <f aca="false">IF($E15="","",$E15*(1+$E$2)*(1+$E$3))</f>
        <v/>
      </c>
      <c r="H15" s="11" t="str">
        <f aca="false">IF(OR($D15="",$G15=""),"",$D15*$G15)</f>
        <v/>
      </c>
    </row>
    <row r="16" customFormat="false" ht="15" hidden="false" customHeight="false" outlineLevel="0" collapsed="false">
      <c r="A16" s="3"/>
      <c r="B16" s="10" t="str">
        <f aca="false">IFERROR(INDEX(Bibliotheque!$B$4:$B$23,MATCH($A16,Bibliotheque!$A$4:$A$23,0)),"")</f>
        <v/>
      </c>
      <c r="C16" s="10" t="str">
        <f aca="false">IFERROR(INDEX(Bibliotheque!$C$4:$C$23,MATCH($A16,Bibliotheque!$A$4:$A$23,0)),"")</f>
        <v/>
      </c>
      <c r="D16" s="3"/>
      <c r="E16" s="11" t="str">
        <f aca="false">IFERROR(INDEX(Bibliotheque!$D$4:$D$23,MATCH($A16,Bibliotheque!$A$4:$A$23,0)),"")</f>
        <v/>
      </c>
      <c r="F16" s="11" t="str">
        <f aca="false">IF(OR($A16="",$D16=""),"",$D16*$E16)</f>
        <v/>
      </c>
      <c r="G16" s="11" t="str">
        <f aca="false">IF($E16="","",$E16*(1+$E$2)*(1+$E$3))</f>
        <v/>
      </c>
      <c r="H16" s="11" t="str">
        <f aca="false">IF(OR($D16="",$G16=""),"",$D16*$G16)</f>
        <v/>
      </c>
    </row>
    <row r="17" customFormat="false" ht="15" hidden="false" customHeight="false" outlineLevel="0" collapsed="false">
      <c r="A17" s="3"/>
      <c r="B17" s="10" t="str">
        <f aca="false">IFERROR(INDEX(Bibliotheque!$B$4:$B$23,MATCH($A17,Bibliotheque!$A$4:$A$23,0)),"")</f>
        <v/>
      </c>
      <c r="C17" s="10" t="str">
        <f aca="false">IFERROR(INDEX(Bibliotheque!$C$4:$C$23,MATCH($A17,Bibliotheque!$A$4:$A$23,0)),"")</f>
        <v/>
      </c>
      <c r="D17" s="3"/>
      <c r="E17" s="11" t="str">
        <f aca="false">IFERROR(INDEX(Bibliotheque!$D$4:$D$23,MATCH($A17,Bibliotheque!$A$4:$A$23,0)),"")</f>
        <v/>
      </c>
      <c r="F17" s="11" t="str">
        <f aca="false">IF(OR($A17="",$D17=""),"",$D17*$E17)</f>
        <v/>
      </c>
      <c r="G17" s="11" t="str">
        <f aca="false">IF($E17="","",$E17*(1+$E$2)*(1+$E$3))</f>
        <v/>
      </c>
      <c r="H17" s="11" t="str">
        <f aca="false">IF(OR($D17="",$G17=""),"",$D17*$G17)</f>
        <v/>
      </c>
    </row>
    <row r="18" customFormat="false" ht="15" hidden="false" customHeight="false" outlineLevel="0" collapsed="false">
      <c r="A18" s="3"/>
      <c r="B18" s="10" t="str">
        <f aca="false">IFERROR(INDEX(Bibliotheque!$B$4:$B$23,MATCH($A18,Bibliotheque!$A$4:$A$23,0)),"")</f>
        <v/>
      </c>
      <c r="C18" s="10" t="str">
        <f aca="false">IFERROR(INDEX(Bibliotheque!$C$4:$C$23,MATCH($A18,Bibliotheque!$A$4:$A$23,0)),"")</f>
        <v/>
      </c>
      <c r="D18" s="3"/>
      <c r="E18" s="11" t="str">
        <f aca="false">IFERROR(INDEX(Bibliotheque!$D$4:$D$23,MATCH($A18,Bibliotheque!$A$4:$A$23,0)),"")</f>
        <v/>
      </c>
      <c r="F18" s="11" t="str">
        <f aca="false">IF(OR($A18="",$D18=""),"",$D18*$E18)</f>
        <v/>
      </c>
      <c r="G18" s="11" t="str">
        <f aca="false">IF($E18="","",$E18*(1+$E$2)*(1+$E$3))</f>
        <v/>
      </c>
      <c r="H18" s="11" t="str">
        <f aca="false">IF(OR($D18="",$G18=""),"",$D18*$G18)</f>
        <v/>
      </c>
    </row>
    <row r="19" customFormat="false" ht="15" hidden="false" customHeight="false" outlineLevel="0" collapsed="false">
      <c r="A19" s="3"/>
      <c r="B19" s="10" t="str">
        <f aca="false">IFERROR(INDEX(Bibliotheque!$B$4:$B$23,MATCH($A19,Bibliotheque!$A$4:$A$23,0)),"")</f>
        <v/>
      </c>
      <c r="C19" s="10" t="str">
        <f aca="false">IFERROR(INDEX(Bibliotheque!$C$4:$C$23,MATCH($A19,Bibliotheque!$A$4:$A$23,0)),"")</f>
        <v/>
      </c>
      <c r="D19" s="3"/>
      <c r="E19" s="11" t="str">
        <f aca="false">IFERROR(INDEX(Bibliotheque!$D$4:$D$23,MATCH($A19,Bibliotheque!$A$4:$A$23,0)),"")</f>
        <v/>
      </c>
      <c r="F19" s="11" t="str">
        <f aca="false">IF(OR($A19="",$D19=""),"",$D19*$E19)</f>
        <v/>
      </c>
      <c r="G19" s="11" t="str">
        <f aca="false">IF($E19="","",$E19*(1+$E$2)*(1+$E$3))</f>
        <v/>
      </c>
      <c r="H19" s="11" t="str">
        <f aca="false">IF(OR($D19="",$G19=""),"",$D19*$G19)</f>
        <v/>
      </c>
    </row>
    <row r="20" customFormat="false" ht="15" hidden="false" customHeight="false" outlineLevel="0" collapsed="false">
      <c r="A20" s="3"/>
      <c r="B20" s="10" t="str">
        <f aca="false">IFERROR(INDEX(Bibliotheque!$B$4:$B$23,MATCH($A20,Bibliotheque!$A$4:$A$23,0)),"")</f>
        <v/>
      </c>
      <c r="C20" s="10" t="str">
        <f aca="false">IFERROR(INDEX(Bibliotheque!$C$4:$C$23,MATCH($A20,Bibliotheque!$A$4:$A$23,0)),"")</f>
        <v/>
      </c>
      <c r="D20" s="3"/>
      <c r="E20" s="11" t="str">
        <f aca="false">IFERROR(INDEX(Bibliotheque!$D$4:$D$23,MATCH($A20,Bibliotheque!$A$4:$A$23,0)),"")</f>
        <v/>
      </c>
      <c r="F20" s="11" t="str">
        <f aca="false">IF(OR($A20="",$D20=""),"",$D20*$E20)</f>
        <v/>
      </c>
      <c r="G20" s="11" t="str">
        <f aca="false">IF($E20="","",$E20*(1+$E$2)*(1+$E$3))</f>
        <v/>
      </c>
      <c r="H20" s="11" t="str">
        <f aca="false">IF(OR($D20="",$G20=""),"",$D20*$G20)</f>
        <v/>
      </c>
    </row>
    <row r="21" customFormat="false" ht="15" hidden="false" customHeight="false" outlineLevel="0" collapsed="false">
      <c r="A21" s="3"/>
      <c r="B21" s="10" t="str">
        <f aca="false">IFERROR(INDEX(Bibliotheque!$B$4:$B$23,MATCH($A21,Bibliotheque!$A$4:$A$23,0)),"")</f>
        <v/>
      </c>
      <c r="C21" s="10" t="str">
        <f aca="false">IFERROR(INDEX(Bibliotheque!$C$4:$C$23,MATCH($A21,Bibliotheque!$A$4:$A$23,0)),"")</f>
        <v/>
      </c>
      <c r="D21" s="3"/>
      <c r="E21" s="11" t="str">
        <f aca="false">IFERROR(INDEX(Bibliotheque!$D$4:$D$23,MATCH($A21,Bibliotheque!$A$4:$A$23,0)),"")</f>
        <v/>
      </c>
      <c r="F21" s="11" t="str">
        <f aca="false">IF(OR($A21="",$D21=""),"",$D21*$E21)</f>
        <v/>
      </c>
      <c r="G21" s="11" t="str">
        <f aca="false">IF($E21="","",$E21*(1+$E$2)*(1+$E$3))</f>
        <v/>
      </c>
      <c r="H21" s="11" t="str">
        <f aca="false">IF(OR($D21="",$G21=""),"",$D21*$G21)</f>
        <v/>
      </c>
    </row>
    <row r="22" customFormat="false" ht="15" hidden="false" customHeight="false" outlineLevel="0" collapsed="false">
      <c r="A22" s="3"/>
      <c r="B22" s="10" t="str">
        <f aca="false">IFERROR(INDEX(Bibliotheque!$B$4:$B$23,MATCH($A22,Bibliotheque!$A$4:$A$23,0)),"")</f>
        <v/>
      </c>
      <c r="C22" s="10" t="str">
        <f aca="false">IFERROR(INDEX(Bibliotheque!$C$4:$C$23,MATCH($A22,Bibliotheque!$A$4:$A$23,0)),"")</f>
        <v/>
      </c>
      <c r="D22" s="3"/>
      <c r="E22" s="11" t="str">
        <f aca="false">IFERROR(INDEX(Bibliotheque!$D$4:$D$23,MATCH($A22,Bibliotheque!$A$4:$A$23,0)),"")</f>
        <v/>
      </c>
      <c r="F22" s="11" t="str">
        <f aca="false">IF(OR($A22="",$D22=""),"",$D22*$E22)</f>
        <v/>
      </c>
      <c r="G22" s="11" t="str">
        <f aca="false">IF($E22="","",$E22*(1+$E$2)*(1+$E$3))</f>
        <v/>
      </c>
      <c r="H22" s="11" t="str">
        <f aca="false">IF(OR($D22="",$G22=""),"",$D22*$G22)</f>
        <v/>
      </c>
    </row>
    <row r="23" customFormat="false" ht="15" hidden="false" customHeight="false" outlineLevel="0" collapsed="false">
      <c r="A23" s="3"/>
      <c r="B23" s="10" t="str">
        <f aca="false">IFERROR(INDEX(Bibliotheque!$B$4:$B$23,MATCH($A23,Bibliotheque!$A$4:$A$23,0)),"")</f>
        <v/>
      </c>
      <c r="C23" s="10" t="str">
        <f aca="false">IFERROR(INDEX(Bibliotheque!$C$4:$C$23,MATCH($A23,Bibliotheque!$A$4:$A$23,0)),"")</f>
        <v/>
      </c>
      <c r="D23" s="3"/>
      <c r="E23" s="11" t="str">
        <f aca="false">IFERROR(INDEX(Bibliotheque!$D$4:$D$23,MATCH($A23,Bibliotheque!$A$4:$A$23,0)),"")</f>
        <v/>
      </c>
      <c r="F23" s="11" t="str">
        <f aca="false">IF(OR($A23="",$D23=""),"",$D23*$E23)</f>
        <v/>
      </c>
      <c r="G23" s="11" t="str">
        <f aca="false">IF($E23="","",$E23*(1+$E$2)*(1+$E$3))</f>
        <v/>
      </c>
      <c r="H23" s="11" t="str">
        <f aca="false">IF(OR($D23="",$G23=""),"",$D23*$G23)</f>
        <v/>
      </c>
    </row>
    <row r="24" customFormat="false" ht="15" hidden="false" customHeight="false" outlineLevel="0" collapsed="false">
      <c r="A24" s="3"/>
      <c r="B24" s="10" t="str">
        <f aca="false">IFERROR(INDEX(Bibliotheque!$B$4:$B$23,MATCH($A24,Bibliotheque!$A$4:$A$23,0)),"")</f>
        <v/>
      </c>
      <c r="C24" s="10" t="str">
        <f aca="false">IFERROR(INDEX(Bibliotheque!$C$4:$C$23,MATCH($A24,Bibliotheque!$A$4:$A$23,0)),"")</f>
        <v/>
      </c>
      <c r="D24" s="3"/>
      <c r="E24" s="11" t="str">
        <f aca="false">IFERROR(INDEX(Bibliotheque!$D$4:$D$23,MATCH($A24,Bibliotheque!$A$4:$A$23,0)),"")</f>
        <v/>
      </c>
      <c r="F24" s="11" t="str">
        <f aca="false">IF(OR($A24="",$D24=""),"",$D24*$E24)</f>
        <v/>
      </c>
      <c r="G24" s="11" t="str">
        <f aca="false">IF($E24="","",$E24*(1+$E$2)*(1+$E$3))</f>
        <v/>
      </c>
      <c r="H24" s="11" t="str">
        <f aca="false">IF(OR($D24="",$G24=""),"",$D24*$G24)</f>
        <v/>
      </c>
    </row>
    <row r="25" customFormat="false" ht="15" hidden="false" customHeight="false" outlineLevel="0" collapsed="false">
      <c r="A25" s="3"/>
      <c r="B25" s="10" t="str">
        <f aca="false">IFERROR(INDEX(Bibliotheque!$B$4:$B$23,MATCH($A25,Bibliotheque!$A$4:$A$23,0)),"")</f>
        <v/>
      </c>
      <c r="C25" s="10" t="str">
        <f aca="false">IFERROR(INDEX(Bibliotheque!$C$4:$C$23,MATCH($A25,Bibliotheque!$A$4:$A$23,0)),"")</f>
        <v/>
      </c>
      <c r="D25" s="3"/>
      <c r="E25" s="11" t="str">
        <f aca="false">IFERROR(INDEX(Bibliotheque!$D$4:$D$23,MATCH($A25,Bibliotheque!$A$4:$A$23,0)),"")</f>
        <v/>
      </c>
      <c r="F25" s="11" t="str">
        <f aca="false">IF(OR($A25="",$D25=""),"",$D25*$E25)</f>
        <v/>
      </c>
      <c r="G25" s="11" t="str">
        <f aca="false">IF($E25="","",$E25*(1+$E$2)*(1+$E$3))</f>
        <v/>
      </c>
      <c r="H25" s="11" t="str">
        <f aca="false">IF(OR($D25="",$G25=""),"",$D25*$G25)</f>
        <v/>
      </c>
    </row>
    <row r="26" customFormat="false" ht="15" hidden="false" customHeight="false" outlineLevel="0" collapsed="false">
      <c r="E26" s="8" t="s">
        <v>24</v>
      </c>
      <c r="F26" s="12" t="n">
        <f aca="false">SUM(F6:F25)</f>
        <v>2164.5</v>
      </c>
      <c r="H26" s="12" t="n">
        <f aca="false">SUM(H6:H25)</f>
        <v>2987.01</v>
      </c>
    </row>
    <row r="28" customFormat="false" ht="15" hidden="false" customHeight="false" outlineLevel="0" collapsed="false">
      <c r="A28" s="7" t="s">
        <v>25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6"/>
    <col collapsed="false" customWidth="true" hidden="false" outlineLevel="0" max="3" min="3" style="0" width="3"/>
    <col collapsed="false" customWidth="true" hidden="false" outlineLevel="0" max="4" min="4" style="0" width="34"/>
    <col collapsed="false" customWidth="true" hidden="false" outlineLevel="0" max="5" min="5" style="0" width="16"/>
  </cols>
  <sheetData>
    <row r="1" customFormat="false" ht="17.35" hidden="false" customHeight="false" outlineLevel="0" collapsed="false">
      <c r="A1" s="1" t="s">
        <v>26</v>
      </c>
    </row>
    <row r="3" customFormat="false" ht="15" hidden="false" customHeight="false" outlineLevel="0" collapsed="false">
      <c r="A3" s="8" t="s">
        <v>27</v>
      </c>
    </row>
    <row r="4" customFormat="false" ht="15" hidden="false" customHeight="false" outlineLevel="0" collapsed="false">
      <c r="A4" s="13" t="s">
        <v>28</v>
      </c>
      <c r="B4" s="14" t="n">
        <f aca="false">Chiffrage!H26</f>
        <v>2987.01</v>
      </c>
    </row>
    <row r="5" customFormat="false" ht="15" hidden="false" customHeight="false" outlineLevel="0" collapsed="false">
      <c r="A5" s="13" t="s">
        <v>29</v>
      </c>
      <c r="B5" s="14" t="n">
        <f aca="false">Chiffrage!F26</f>
        <v>2164.5</v>
      </c>
    </row>
    <row r="6" customFormat="false" ht="15" hidden="false" customHeight="false" outlineLevel="0" collapsed="false">
      <c r="A6" s="13" t="s">
        <v>30</v>
      </c>
      <c r="B6" s="4" t="n">
        <v>38</v>
      </c>
    </row>
    <row r="7" customFormat="false" ht="15" hidden="false" customHeight="false" outlineLevel="0" collapsed="false">
      <c r="A7" s="13" t="s">
        <v>31</v>
      </c>
      <c r="B7" s="15" t="n">
        <v>120</v>
      </c>
    </row>
    <row r="9" customFormat="false" ht="15" hidden="false" customHeight="false" outlineLevel="0" collapsed="false">
      <c r="A9" s="8" t="s">
        <v>32</v>
      </c>
      <c r="D9" s="8" t="s">
        <v>33</v>
      </c>
    </row>
    <row r="10" customFormat="false" ht="15" hidden="false" customHeight="false" outlineLevel="0" collapsed="false">
      <c r="A10" s="16" t="s">
        <v>34</v>
      </c>
      <c r="B10" s="16" t="s">
        <v>35</v>
      </c>
      <c r="D10" s="16" t="s">
        <v>36</v>
      </c>
      <c r="E10" s="16" t="s">
        <v>37</v>
      </c>
    </row>
    <row r="11" customFormat="false" ht="15" hidden="false" customHeight="false" outlineLevel="0" collapsed="false">
      <c r="A11" s="17" t="s">
        <v>38</v>
      </c>
      <c r="B11" s="15" t="n">
        <v>32</v>
      </c>
      <c r="D11" s="3" t="s">
        <v>39</v>
      </c>
      <c r="E11" s="11" t="n">
        <v>1240</v>
      </c>
    </row>
    <row r="12" customFormat="false" ht="15" hidden="false" customHeight="false" outlineLevel="0" collapsed="false">
      <c r="A12" s="17"/>
      <c r="B12" s="15"/>
      <c r="D12" s="3"/>
      <c r="E12" s="4"/>
    </row>
    <row r="13" customFormat="false" ht="15" hidden="false" customHeight="false" outlineLevel="0" collapsed="false">
      <c r="A13" s="17"/>
      <c r="B13" s="15"/>
      <c r="D13" s="3"/>
      <c r="E13" s="4"/>
    </row>
    <row r="14" customFormat="false" ht="15" hidden="false" customHeight="false" outlineLevel="0" collapsed="false">
      <c r="A14" s="17"/>
      <c r="B14" s="15"/>
      <c r="D14" s="3"/>
      <c r="E14" s="4"/>
    </row>
    <row r="15" customFormat="false" ht="15" hidden="false" customHeight="false" outlineLevel="0" collapsed="false">
      <c r="A15" s="17"/>
      <c r="B15" s="15"/>
      <c r="D15" s="3"/>
      <c r="E15" s="4"/>
    </row>
    <row r="16" customFormat="false" ht="15" hidden="false" customHeight="false" outlineLevel="0" collapsed="false">
      <c r="A16" s="17"/>
      <c r="B16" s="15"/>
      <c r="D16" s="3"/>
      <c r="E16" s="4"/>
    </row>
    <row r="17" customFormat="false" ht="15" hidden="false" customHeight="false" outlineLevel="0" collapsed="false">
      <c r="A17" s="17"/>
      <c r="B17" s="15"/>
      <c r="D17" s="3"/>
      <c r="E17" s="4"/>
    </row>
    <row r="18" customFormat="false" ht="15" hidden="false" customHeight="false" outlineLevel="0" collapsed="false">
      <c r="A18" s="17"/>
      <c r="B18" s="15"/>
      <c r="D18" s="3"/>
      <c r="E18" s="4"/>
    </row>
    <row r="19" customFormat="false" ht="15" hidden="false" customHeight="false" outlineLevel="0" collapsed="false">
      <c r="A19" s="17"/>
      <c r="B19" s="15"/>
      <c r="D19" s="3"/>
      <c r="E19" s="4"/>
    </row>
    <row r="20" customFormat="false" ht="15" hidden="false" customHeight="false" outlineLevel="0" collapsed="false">
      <c r="A20" s="17"/>
      <c r="B20" s="15"/>
      <c r="D20" s="3"/>
      <c r="E20" s="4"/>
    </row>
    <row r="21" customFormat="false" ht="15" hidden="false" customHeight="false" outlineLevel="0" collapsed="false">
      <c r="A21" s="17"/>
      <c r="B21" s="15"/>
      <c r="D21" s="3"/>
      <c r="E21" s="4"/>
    </row>
    <row r="22" customFormat="false" ht="15" hidden="false" customHeight="false" outlineLevel="0" collapsed="false">
      <c r="A22" s="17"/>
      <c r="B22" s="15"/>
      <c r="D22" s="3"/>
      <c r="E22" s="4"/>
    </row>
    <row r="23" customFormat="false" ht="15" hidden="false" customHeight="false" outlineLevel="0" collapsed="false">
      <c r="A23" s="8" t="s">
        <v>40</v>
      </c>
      <c r="B23" s="18" t="n">
        <f aca="false">SUM(B11:B22)</f>
        <v>32</v>
      </c>
      <c r="D23" s="8" t="s">
        <v>41</v>
      </c>
      <c r="E23" s="12" t="n">
        <f aca="false">SUM(E11:E22)</f>
        <v>1240</v>
      </c>
    </row>
    <row r="26" customFormat="false" ht="15" hidden="false" customHeight="false" outlineLevel="0" collapsed="false">
      <c r="A26" s="8" t="s">
        <v>42</v>
      </c>
    </row>
    <row r="27" customFormat="false" ht="15" hidden="false" customHeight="false" outlineLevel="0" collapsed="false">
      <c r="A27" s="13" t="s">
        <v>43</v>
      </c>
      <c r="B27" s="18" t="n">
        <f aca="false">B23-B7</f>
        <v>-88</v>
      </c>
    </row>
    <row r="28" customFormat="false" ht="15" hidden="false" customHeight="false" outlineLevel="0" collapsed="false">
      <c r="A28" s="13" t="s">
        <v>44</v>
      </c>
      <c r="B28" s="12" t="n">
        <f aca="false">B23*B6</f>
        <v>1216</v>
      </c>
    </row>
    <row r="29" customFormat="false" ht="15" hidden="false" customHeight="false" outlineLevel="0" collapsed="false">
      <c r="A29" s="13" t="s">
        <v>45</v>
      </c>
      <c r="B29" s="12" t="n">
        <f aca="false">B23*B6+E23</f>
        <v>2456</v>
      </c>
    </row>
    <row r="30" customFormat="false" ht="15" hidden="false" customHeight="false" outlineLevel="0" collapsed="false">
      <c r="A30" s="13" t="s">
        <v>46</v>
      </c>
      <c r="B30" s="12" t="n">
        <f aca="false">B4-(B23*B6+E23)</f>
        <v>531.01</v>
      </c>
    </row>
    <row r="32" customFormat="false" ht="15" hidden="false" customHeight="false" outlineLevel="0" collapsed="false">
      <c r="A32" s="7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2"/>
  </cols>
  <sheetData>
    <row r="1" customFormat="false" ht="17.35" hidden="false" customHeight="false" outlineLevel="0" collapsed="false">
      <c r="A1" s="1" t="s">
        <v>48</v>
      </c>
    </row>
    <row r="2" customFormat="false" ht="15" hidden="false" customHeight="false" outlineLevel="0" collapsed="false">
      <c r="A2" s="19"/>
    </row>
    <row r="3" customFormat="false" ht="23.85" hidden="false" customHeight="false" outlineLevel="0" collapsed="false">
      <c r="A3" s="19" t="s">
        <v>49</v>
      </c>
    </row>
    <row r="4" customFormat="false" ht="23.85" hidden="false" customHeight="false" outlineLevel="0" collapsed="false">
      <c r="A4" s="19" t="s">
        <v>50</v>
      </c>
    </row>
    <row r="5" customFormat="false" ht="23.85" hidden="false" customHeight="false" outlineLevel="0" collapsed="false">
      <c r="A5" s="19" t="s">
        <v>51</v>
      </c>
    </row>
    <row r="6" customFormat="false" ht="23.85" hidden="false" customHeight="false" outlineLevel="0" collapsed="false">
      <c r="A6" s="19" t="s">
        <v>52</v>
      </c>
    </row>
    <row r="7" customFormat="false" ht="15" hidden="false" customHeight="false" outlineLevel="0" collapsed="false">
      <c r="A7" s="19" t="s">
        <v>53</v>
      </c>
    </row>
    <row r="8" customFormat="false" ht="15" hidden="false" customHeight="false" outlineLevel="0" collapsed="false">
      <c r="A8" s="19"/>
    </row>
    <row r="9" customFormat="false" ht="23.85" hidden="false" customHeight="false" outlineLevel="0" collapsed="false">
      <c r="A9" s="19" t="s">
        <v>54</v>
      </c>
    </row>
    <row r="10" customFormat="false" ht="23.85" hidden="false" customHeight="false" outlineLevel="0" collapsed="false">
      <c r="A10" s="19" t="s">
        <v>55</v>
      </c>
    </row>
    <row r="11" customFormat="false" ht="15" hidden="false" customHeight="false" outlineLevel="0" collapsed="false">
      <c r="A11" s="19"/>
    </row>
    <row r="12" customFormat="false" ht="15" hidden="false" customHeight="false" outlineLevel="0" collapsed="false">
      <c r="A12" s="19" t="s">
        <v>56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2026-08-27T12:51:31Z</dcterms:created>
  <dc:creator>openpyxl</dc:creator>
  <dc:description/>
  <dc:language>en-US</dc:language>
  <cp:lastModifiedBy/>
  <dcterms:modified xsi:type="dcterms:W3CDTF">2026-08-27T12:51:31Z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